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icro\Desktop\Matriz - Maria Inez\Planilhas\"/>
    </mc:Choice>
  </mc:AlternateContent>
  <bookViews>
    <workbookView showSheetTabs="0" xWindow="0" yWindow="0" windowWidth="20490" windowHeight="7620" activeTab="1"/>
  </bookViews>
  <sheets>
    <sheet name="APRESENTAÇÃO" sheetId="2" r:id="rId1"/>
    <sheet name="CÁLCULO - VPL-TIR-PAYBACK" sheetId="1" r:id="rId2"/>
  </sheets>
  <externalReferences>
    <externalReference r:id="rId3"/>
    <externalReference r:id="rId4"/>
  </externalReferences>
  <definedNames>
    <definedName name="CADASTRO">#REF!</definedName>
    <definedName name="CÁLCULO_VPN">'CÁLCULO - VPL-TIR-PAYBACK'!$C$9</definedName>
    <definedName name="CATEGORIA2">[1]B_DADOS!$D$6:$D$12</definedName>
    <definedName name="COMPARATIVO">[2]COMPARATIVO!#REF!</definedName>
    <definedName name="DASHBOARD">#REF!</definedName>
    <definedName name="DEPARTAMENTO2">[1]B_DADOS!$J$6:$J$11</definedName>
    <definedName name="ESTADO_CONSERVAÇÃO2">[1]B_DADOS!$L$6:$L$10</definedName>
    <definedName name="GRUPO_PATRIMONIAL2">[1]B_DADOS!$F$6:$F$11</definedName>
    <definedName name="INVENTÁRO">[1]INVENTÁRIO!#REF!</definedName>
    <definedName name="MENU">APRESENTAÇÃO!$A$1</definedName>
    <definedName name="MOVIMENTO2">[1]B_DADOS!$N$6:$N$8</definedName>
    <definedName name="RELATÓRIO">#REF!</definedName>
    <definedName name="TIPOS_IMPOST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D7" i="1" l="1"/>
  <c r="E7" i="1" s="1"/>
  <c r="E8" i="1" s="1"/>
  <c r="D8" i="1"/>
  <c r="D9" i="1"/>
  <c r="D10" i="1"/>
  <c r="D11" i="1"/>
  <c r="D12" i="1"/>
  <c r="D13" i="1"/>
  <c r="D14" i="1"/>
  <c r="D15" i="1"/>
  <c r="D16" i="1"/>
  <c r="D17" i="1"/>
  <c r="D18" i="1"/>
  <c r="D19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G11" i="1"/>
  <c r="G9" i="1" s="1"/>
</calcChain>
</file>

<file path=xl/comments1.xml><?xml version="1.0" encoding="utf-8"?>
<comments xmlns="http://schemas.openxmlformats.org/spreadsheetml/2006/main">
  <authors>
    <author>Micro</author>
    <author>Maria de Fátima Oliveira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</rPr>
          <t xml:space="preserve">HAXIA: </t>
        </r>
        <r>
          <rPr>
            <sz val="9"/>
            <color indexed="81"/>
            <rFont val="Segoe UI"/>
            <family val="2"/>
          </rPr>
          <t xml:space="preserve">Preencher apenas Colunas do campo 
A - B - C - D
</t>
        </r>
      </text>
    </comment>
    <comment ref="G7" authorId="1" shapeId="0">
      <text>
        <r>
          <rPr>
            <b/>
            <sz val="9"/>
            <color indexed="81"/>
            <rFont val="Segoe UI"/>
            <family val="2"/>
          </rPr>
          <t xml:space="preserve">HAXIA: </t>
        </r>
        <r>
          <rPr>
            <sz val="9"/>
            <color indexed="81"/>
            <rFont val="Segoe UI"/>
            <family val="2"/>
          </rPr>
          <t>Inserir investimento inicial no seu novo negócio ou empreendimento</t>
        </r>
      </text>
    </comment>
    <comment ref="G8" authorId="1" shapeId="0">
      <text>
        <r>
          <rPr>
            <b/>
            <sz val="9"/>
            <color indexed="81"/>
            <rFont val="Segoe UI"/>
            <family val="2"/>
          </rPr>
          <t>HAXIA:</t>
        </r>
        <r>
          <rPr>
            <sz val="9"/>
            <color indexed="81"/>
            <rFont val="Segoe UI"/>
            <family val="2"/>
          </rPr>
          <t xml:space="preserve"> Iserir taxa mínima de atratividade para compensar o investimento
</t>
        </r>
      </text>
    </comment>
  </commentList>
</comments>
</file>

<file path=xl/sharedStrings.xml><?xml version="1.0" encoding="utf-8"?>
<sst xmlns="http://schemas.openxmlformats.org/spreadsheetml/2006/main" count="10" uniqueCount="10">
  <si>
    <t xml:space="preserve"> INVESTIMENTO    INICIAL</t>
  </si>
  <si>
    <t>TAXA INTERNA DE RETORNO (TIR)</t>
  </si>
  <si>
    <t>TAXA MÍNIMA ATRATIVIDADE  (TMA)</t>
  </si>
  <si>
    <t>VALOR PRESENTE LÍQUIDO  (VPL)</t>
  </si>
  <si>
    <t>ANÁLISE DE INVESTIMENTO</t>
  </si>
  <si>
    <t>TEMPO EM MESES - (PAY BACK)</t>
  </si>
  <si>
    <t>PERÍODO
 (EM MESES) (campo A)</t>
  </si>
  <si>
    <t>FLUXO DE 
CAIXA (campo B)</t>
  </si>
  <si>
    <t>VALOR
 PRESENTE (campo C)</t>
  </si>
  <si>
    <t>VALOR PRESENTE
ACUMULADO       (campo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</si>
</sst>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34DFA0"/>
        <bgColor indexed="64"/>
      </patternFill>
    </fill>
    <fill>
      <patternFill patternType="solid">
        <fgColor rgb="FFFF9966"/>
        <bgColor indexed="64"/>
      </patternFill>
    </fill>
  </fills>
  <borders count="5">
    <border>
      <left/>
      <right/>
      <top/>
      <bottom/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0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0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4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44" fontId="3" fillId="0" borderId="0" xfId="0" applyNumberFormat="1" applyFont="1" applyProtection="1"/>
    <xf numFmtId="0" fontId="3" fillId="0" borderId="1" xfId="0" applyFont="1" applyBorder="1" applyAlignment="1" applyProtection="1">
      <alignment horizontal="center" vertical="center"/>
    </xf>
    <xf numFmtId="44" fontId="3" fillId="0" borderId="1" xfId="0" applyNumberFormat="1" applyFont="1" applyBorder="1" applyProtection="1"/>
    <xf numFmtId="0" fontId="6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2" fontId="6" fillId="0" borderId="1" xfId="0" applyNumberFormat="1" applyFont="1" applyBorder="1" applyAlignment="1" applyProtection="1">
      <alignment horizontal="center" vertical="center"/>
    </xf>
    <xf numFmtId="10" fontId="6" fillId="0" borderId="1" xfId="0" applyNumberFormat="1" applyFont="1" applyFill="1" applyBorder="1" applyAlignment="1" applyProtection="1">
      <alignment horizontal="center" vertical="center"/>
    </xf>
    <xf numFmtId="44" fontId="6" fillId="0" borderId="1" xfId="1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44" fontId="4" fillId="0" borderId="0" xfId="0" applyNumberFormat="1" applyFont="1" applyFill="1" applyAlignment="1" applyProtection="1">
      <alignment vertical="center"/>
    </xf>
    <xf numFmtId="44" fontId="9" fillId="0" borderId="0" xfId="0" applyNumberFormat="1" applyFont="1" applyFill="1" applyProtection="1"/>
    <xf numFmtId="44" fontId="3" fillId="0" borderId="0" xfId="0" applyNumberFormat="1" applyFont="1" applyFill="1" applyProtection="1"/>
    <xf numFmtId="0" fontId="3" fillId="3" borderId="0" xfId="0" applyFont="1" applyFill="1" applyProtection="1"/>
    <xf numFmtId="44" fontId="3" fillId="3" borderId="0" xfId="0" applyNumberFormat="1" applyFont="1" applyFill="1" applyProtection="1"/>
    <xf numFmtId="0" fontId="5" fillId="3" borderId="0" xfId="0" applyFont="1" applyFill="1" applyProtection="1"/>
    <xf numFmtId="0" fontId="6" fillId="3" borderId="2" xfId="0" applyFont="1" applyFill="1" applyBorder="1" applyAlignment="1" applyProtection="1">
      <alignment horizontal="center" vertical="center" wrapText="1"/>
    </xf>
    <xf numFmtId="44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left"/>
    </xf>
    <xf numFmtId="10" fontId="6" fillId="0" borderId="1" xfId="1" applyNumberFormat="1" applyFont="1" applyBorder="1" applyAlignment="1" applyProtection="1">
      <alignment horizontal="center" vertical="center"/>
    </xf>
    <xf numFmtId="44" fontId="3" fillId="0" borderId="1" xfId="0" applyNumberFormat="1" applyFont="1" applyBorder="1" applyProtection="1">
      <protection locked="0"/>
    </xf>
  </cellXfs>
  <cellStyles count="2">
    <cellStyle name="Normal" xfId="0" builtinId="0"/>
    <cellStyle name="Porcentagem" xfId="1" builtinId="5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4DFA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 </a:t>
            </a:r>
            <a:r>
              <a:rPr lang="en-US" sz="1400" b="1">
                <a:solidFill>
                  <a:schemeClr val="tx1"/>
                </a:solidFill>
              </a:rPr>
              <a:t>FLUXO DE  CAIXA </a:t>
            </a:r>
            <a:r>
              <a:rPr lang="en-US" b="1">
                <a:solidFill>
                  <a:schemeClr val="tx1"/>
                </a:solidFill>
              </a:rPr>
              <a:t>
</a:t>
            </a:r>
          </a:p>
        </c:rich>
      </c:tx>
      <c:layout>
        <c:manualLayout>
          <c:xMode val="edge"/>
          <c:yMode val="edge"/>
          <c:x val="0.4153818897637794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'CÁLCULO - VPL-TIR-PAYBACK'!$C$6</c:f>
              <c:strCache>
                <c:ptCount val="1"/>
                <c:pt idx="0">
                  <c:v>FLUXO DE 
CAIXA (campo 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FA-488B-B730-C6B699B44F6F}"/>
              </c:ext>
            </c:extLst>
          </c:dPt>
          <c:cat>
            <c:numRef>
              <c:f>'CÁLCULO - VPL-TIR-PAYBACK'!$B$7:$B$19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'CÁLCULO - VPL-TIR-PAYBACK'!$C$7:$C$19</c:f>
              <c:numCache>
                <c:formatCode>_("R$"* #,##0.00_);_("R$"* \(#,##0.00\);_("R$"* "-"??_);_(@_)</c:formatCode>
                <c:ptCount val="13"/>
                <c:pt idx="0">
                  <c:v>-164250</c:v>
                </c:pt>
                <c:pt idx="1">
                  <c:v>33750</c:v>
                </c:pt>
                <c:pt idx="2">
                  <c:v>33750</c:v>
                </c:pt>
                <c:pt idx="3">
                  <c:v>33750</c:v>
                </c:pt>
                <c:pt idx="4">
                  <c:v>33750</c:v>
                </c:pt>
                <c:pt idx="5">
                  <c:v>33750</c:v>
                </c:pt>
                <c:pt idx="6">
                  <c:v>33750</c:v>
                </c:pt>
                <c:pt idx="7">
                  <c:v>33750</c:v>
                </c:pt>
                <c:pt idx="8">
                  <c:v>33750</c:v>
                </c:pt>
                <c:pt idx="9">
                  <c:v>33750</c:v>
                </c:pt>
                <c:pt idx="10">
                  <c:v>33750</c:v>
                </c:pt>
                <c:pt idx="11">
                  <c:v>33750</c:v>
                </c:pt>
                <c:pt idx="12">
                  <c:v>33750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88B-B730-C6B699B4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73989048"/>
        <c:axId val="473990032"/>
      </c:barChart>
      <c:catAx>
        <c:axId val="47398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990032"/>
        <c:crosses val="autoZero"/>
        <c:auto val="1"/>
        <c:lblAlgn val="ctr"/>
        <c:lblOffset val="100"/>
        <c:tickMarkSkip val="1"/>
        <c:noMultiLvlLbl val="0"/>
      </c:catAx>
      <c:valAx>
        <c:axId val="473990032"/>
        <c:scaling>
          <c:orientation val="minMax"/>
        </c:scaling>
        <c:delete val="0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9890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daltonvieira.com/introducao-a-analise-fundamentalista-ii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https://pixabay.com/en/button-power-on-power-button-1428090/" TargetMode="External"/><Relationship Id="rId5" Type="http://schemas.openxmlformats.org/officeDocument/2006/relationships/image" Target="../media/image2.png"/><Relationship Id="rId4" Type="http://schemas.openxmlformats.org/officeDocument/2006/relationships/hyperlink" Target="#'C&#193;LCULO - VPL-TIR-PAYBACK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22</xdr:col>
      <xdr:colOff>142875</xdr:colOff>
      <xdr:row>21</xdr:row>
      <xdr:rowOff>180975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A157B74-DB6E-4A88-A6C2-89D36C87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3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=""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23825" y="0"/>
          <a:ext cx="13430250" cy="5181600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0</xdr:colOff>
      <xdr:row>23</xdr:row>
      <xdr:rowOff>72641</xdr:rowOff>
    </xdr:from>
    <xdr:ext cx="6448425" cy="25379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AC8D56D-74C2-49AB-B169-734FFDD9B9A1}"/>
            </a:ext>
          </a:extLst>
        </xdr:cNvPr>
        <xdr:cNvSpPr txBox="1"/>
      </xdr:nvSpPr>
      <xdr:spPr>
        <a:xfrm>
          <a:off x="0" y="5549516"/>
          <a:ext cx="6448425" cy="253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900"/>
        </a:p>
      </xdr:txBody>
    </xdr:sp>
    <xdr:clientData/>
  </xdr:oneCellAnchor>
  <xdr:twoCellAnchor>
    <xdr:from>
      <xdr:col>5</xdr:col>
      <xdr:colOff>95250</xdr:colOff>
      <xdr:row>0</xdr:row>
      <xdr:rowOff>171451</xdr:rowOff>
    </xdr:from>
    <xdr:to>
      <xdr:col>18</xdr:col>
      <xdr:colOff>0</xdr:colOff>
      <xdr:row>3</xdr:row>
      <xdr:rowOff>66675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9439496-7416-4B01-8B91-92FFA41A5F99}"/>
            </a:ext>
          </a:extLst>
        </xdr:cNvPr>
        <xdr:cNvSpPr txBox="1"/>
      </xdr:nvSpPr>
      <xdr:spPr>
        <a:xfrm>
          <a:off x="3143250" y="171451"/>
          <a:ext cx="782955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chemeClr val="bg1"/>
              </a:solidFill>
            </a:rPr>
            <a:t>PLANILHA   DE   ANÁLISE   DE   INVESTIMENTO</a:t>
          </a:r>
        </a:p>
      </xdr:txBody>
    </xdr:sp>
    <xdr:clientData/>
  </xdr:twoCellAnchor>
  <xdr:oneCellAnchor>
    <xdr:from>
      <xdr:col>8</xdr:col>
      <xdr:colOff>266700</xdr:colOff>
      <xdr:row>22</xdr:row>
      <xdr:rowOff>142876</xdr:rowOff>
    </xdr:from>
    <xdr:ext cx="1847850" cy="581024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A901DA5-5299-47DD-AA29-A5D18724BBD9}"/>
            </a:ext>
          </a:extLst>
        </xdr:cNvPr>
        <xdr:cNvSpPr txBox="1"/>
      </xdr:nvSpPr>
      <xdr:spPr>
        <a:xfrm>
          <a:off x="5143500" y="5381626"/>
          <a:ext cx="1847850" cy="581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95250</xdr:colOff>
      <xdr:row>15</xdr:row>
      <xdr:rowOff>37770</xdr:rowOff>
    </xdr:from>
    <xdr:to>
      <xdr:col>2</xdr:col>
      <xdr:colOff>257175</xdr:colOff>
      <xdr:row>18</xdr:row>
      <xdr:rowOff>123824</xdr:rowOff>
    </xdr:to>
    <xdr:pic>
      <xdr:nvPicPr>
        <xdr:cNvPr id="10" name="Imagem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2099A6-5C56-463D-9AAA-880386526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=""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704850" y="3609645"/>
          <a:ext cx="771525" cy="800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20</xdr:row>
      <xdr:rowOff>180974</xdr:rowOff>
    </xdr:from>
    <xdr:to>
      <xdr:col>6</xdr:col>
      <xdr:colOff>752475</xdr:colOff>
      <xdr:row>42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E4CA271-A2AB-47D6-9A16-F8497B603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11</xdr:row>
      <xdr:rowOff>95250</xdr:rowOff>
    </xdr:from>
    <xdr:to>
      <xdr:col>7</xdr:col>
      <xdr:colOff>0</xdr:colOff>
      <xdr:row>14</xdr:row>
      <xdr:rowOff>180975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68EF6C97-1F60-4C05-AD60-05129A9566FE}"/>
            </a:ext>
          </a:extLst>
        </xdr:cNvPr>
        <xdr:cNvSpPr/>
      </xdr:nvSpPr>
      <xdr:spPr>
        <a:xfrm>
          <a:off x="5924550" y="3352800"/>
          <a:ext cx="3409950" cy="657225"/>
        </a:xfrm>
        <a:prstGeom prst="rect">
          <a:avLst/>
        </a:prstGeom>
        <a:solidFill>
          <a:srgbClr val="34DF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T I R  &gt; =  T M A           ACEITÁVEL</a:t>
          </a:r>
        </a:p>
        <a:p>
          <a:pPr algn="l"/>
          <a:endParaRPr lang="pt-BR" sz="1100">
            <a:solidFill>
              <a:schemeClr val="tx1"/>
            </a:solidFill>
          </a:endParaRPr>
        </a:p>
        <a:p>
          <a:pPr algn="l"/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T I R  &lt;  T M A  </a:t>
          </a:r>
          <a: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pt-B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REJEITÁVEL</a:t>
          </a:r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5</xdr:col>
      <xdr:colOff>133349</xdr:colOff>
      <xdr:row>15</xdr:row>
      <xdr:rowOff>76199</xdr:rowOff>
    </xdr:from>
    <xdr:to>
      <xdr:col>6</xdr:col>
      <xdr:colOff>1409700</xdr:colOff>
      <xdr:row>19</xdr:row>
      <xdr:rowOff>9524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52EB5EB-3B6B-43E5-ADD7-897A4F404E01}"/>
            </a:ext>
          </a:extLst>
        </xdr:cNvPr>
        <xdr:cNvSpPr/>
      </xdr:nvSpPr>
      <xdr:spPr>
        <a:xfrm>
          <a:off x="6248399" y="3962399"/>
          <a:ext cx="3943351" cy="657225"/>
        </a:xfrm>
        <a:prstGeom prst="rect">
          <a:avLst/>
        </a:prstGeom>
        <a:solidFill>
          <a:srgbClr val="FF99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</a:t>
          </a:r>
          <a: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V P L  &gt;</a:t>
          </a:r>
          <a: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= (0)             ACEIITÁVEL</a:t>
          </a:r>
        </a:p>
        <a:p>
          <a:pPr algn="l"/>
          <a:endParaRPr lang="pt-BR" sz="1200" b="1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V P L  &lt; (0)              </a:t>
          </a:r>
          <a:r>
            <a:rPr lang="pt-BR" sz="12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REJEITÁVEL</a:t>
          </a:r>
          <a:r>
            <a:rPr lang="pt-B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5</xdr:col>
      <xdr:colOff>2143125</xdr:colOff>
      <xdr:row>11</xdr:row>
      <xdr:rowOff>152400</xdr:rowOff>
    </xdr:from>
    <xdr:to>
      <xdr:col>5</xdr:col>
      <xdr:colOff>2333625</xdr:colOff>
      <xdr:row>12</xdr:row>
      <xdr:rowOff>76200</xdr:rowOff>
    </xdr:to>
    <xdr:sp macro="" textlink="">
      <xdr:nvSpPr>
        <xdr:cNvPr id="11" name="Seta: para a Direita 10">
          <a:extLst>
            <a:ext uri="{FF2B5EF4-FFF2-40B4-BE49-F238E27FC236}">
              <a16:creationId xmlns:a16="http://schemas.microsoft.com/office/drawing/2014/main" id="{A06FCB6F-9B42-41BE-846C-D2739A014C6D}"/>
            </a:ext>
          </a:extLst>
        </xdr:cNvPr>
        <xdr:cNvSpPr/>
      </xdr:nvSpPr>
      <xdr:spPr>
        <a:xfrm>
          <a:off x="8258175" y="3543300"/>
          <a:ext cx="190500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2124075</xdr:colOff>
      <xdr:row>13</xdr:row>
      <xdr:rowOff>104775</xdr:rowOff>
    </xdr:from>
    <xdr:to>
      <xdr:col>5</xdr:col>
      <xdr:colOff>2314575</xdr:colOff>
      <xdr:row>14</xdr:row>
      <xdr:rowOff>28575</xdr:rowOff>
    </xdr:to>
    <xdr:sp macro="" textlink="">
      <xdr:nvSpPr>
        <xdr:cNvPr id="12" name="Seta: para a Direita 11">
          <a:extLst>
            <a:ext uri="{FF2B5EF4-FFF2-40B4-BE49-F238E27FC236}">
              <a16:creationId xmlns:a16="http://schemas.microsoft.com/office/drawing/2014/main" id="{2CE09B48-67EC-4FAD-8D94-B22EAB2FAC80}"/>
            </a:ext>
          </a:extLst>
        </xdr:cNvPr>
        <xdr:cNvSpPr/>
      </xdr:nvSpPr>
      <xdr:spPr>
        <a:xfrm>
          <a:off x="8239125" y="3895725"/>
          <a:ext cx="190500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2124075</xdr:colOff>
      <xdr:row>15</xdr:row>
      <xdr:rowOff>133350</xdr:rowOff>
    </xdr:from>
    <xdr:to>
      <xdr:col>5</xdr:col>
      <xdr:colOff>2314575</xdr:colOff>
      <xdr:row>16</xdr:row>
      <xdr:rowOff>57150</xdr:rowOff>
    </xdr:to>
    <xdr:sp macro="" textlink="">
      <xdr:nvSpPr>
        <xdr:cNvPr id="13" name="Seta: para a Direita 12">
          <a:extLst>
            <a:ext uri="{FF2B5EF4-FFF2-40B4-BE49-F238E27FC236}">
              <a16:creationId xmlns:a16="http://schemas.microsoft.com/office/drawing/2014/main" id="{526452DB-489A-4DF2-A817-356CDBAE37E4}"/>
            </a:ext>
          </a:extLst>
        </xdr:cNvPr>
        <xdr:cNvSpPr/>
      </xdr:nvSpPr>
      <xdr:spPr>
        <a:xfrm>
          <a:off x="8239125" y="4324350"/>
          <a:ext cx="190500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2124075</xdr:colOff>
      <xdr:row>17</xdr:row>
      <xdr:rowOff>85725</xdr:rowOff>
    </xdr:from>
    <xdr:to>
      <xdr:col>5</xdr:col>
      <xdr:colOff>2314575</xdr:colOff>
      <xdr:row>18</xdr:row>
      <xdr:rowOff>9525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90F2B1AF-9D6A-414E-965B-9B8A263DD9C1}"/>
            </a:ext>
          </a:extLst>
        </xdr:cNvPr>
        <xdr:cNvSpPr/>
      </xdr:nvSpPr>
      <xdr:spPr>
        <a:xfrm>
          <a:off x="8239125" y="4676775"/>
          <a:ext cx="190500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1195387</xdr:colOff>
      <xdr:row>1</xdr:row>
      <xdr:rowOff>121444</xdr:rowOff>
    </xdr:from>
    <xdr:to>
      <xdr:col>5</xdr:col>
      <xdr:colOff>2519363</xdr:colOff>
      <xdr:row>1</xdr:row>
      <xdr:rowOff>483394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796F6F0-5675-4F43-A2E7-D7F822C3ADB6}"/>
            </a:ext>
          </a:extLst>
        </xdr:cNvPr>
        <xdr:cNvSpPr txBox="1"/>
      </xdr:nvSpPr>
      <xdr:spPr>
        <a:xfrm>
          <a:off x="2612231" y="300038"/>
          <a:ext cx="6193632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PLANILHA DE CÁLCULO PARA   VPL - TIR - PAY BACK</a:t>
          </a:r>
        </a:p>
      </xdr:txBody>
    </xdr:sp>
    <xdr:clientData/>
  </xdr:twoCellAnchor>
  <xdr:twoCellAnchor editAs="oneCell">
    <xdr:from>
      <xdr:col>0</xdr:col>
      <xdr:colOff>44281</xdr:colOff>
      <xdr:row>0</xdr:row>
      <xdr:rowOff>178592</xdr:rowOff>
    </xdr:from>
    <xdr:to>
      <xdr:col>2</xdr:col>
      <xdr:colOff>1281517</xdr:colOff>
      <xdr:row>1</xdr:row>
      <xdr:rowOff>606715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333" b="40283"/>
        <a:stretch/>
      </xdr:blipFill>
      <xdr:spPr>
        <a:xfrm>
          <a:off x="44281" y="178592"/>
          <a:ext cx="2654080" cy="606717"/>
        </a:xfrm>
        <a:prstGeom prst="rect">
          <a:avLst/>
        </a:prstGeom>
      </xdr:spPr>
    </xdr:pic>
    <xdr:clientData/>
  </xdr:twoCellAnchor>
  <xdr:twoCellAnchor>
    <xdr:from>
      <xdr:col>3</xdr:col>
      <xdr:colOff>1488281</xdr:colOff>
      <xdr:row>1</xdr:row>
      <xdr:rowOff>285750</xdr:rowOff>
    </xdr:from>
    <xdr:to>
      <xdr:col>7</xdr:col>
      <xdr:colOff>559595</xdr:colOff>
      <xdr:row>5</xdr:row>
      <xdr:rowOff>154781</xdr:rowOff>
    </xdr:to>
    <xdr:cxnSp macro="">
      <xdr:nvCxnSpPr>
        <xdr:cNvPr id="6" name="Conector de Seta Reta 5"/>
        <xdr:cNvCxnSpPr/>
      </xdr:nvCxnSpPr>
      <xdr:spPr>
        <a:xfrm flipH="1">
          <a:off x="4512469" y="464344"/>
          <a:ext cx="6822282" cy="9286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1462088</xdr:colOff>
      <xdr:row>1</xdr:row>
      <xdr:rowOff>273843</xdr:rowOff>
    </xdr:from>
    <xdr:to>
      <xdr:col>7</xdr:col>
      <xdr:colOff>547688</xdr:colOff>
      <xdr:row>5</xdr:row>
      <xdr:rowOff>33338</xdr:rowOff>
    </xdr:to>
    <xdr:cxnSp macro="">
      <xdr:nvCxnSpPr>
        <xdr:cNvPr id="17" name="Conector de Seta Reta 16"/>
        <xdr:cNvCxnSpPr/>
      </xdr:nvCxnSpPr>
      <xdr:spPr>
        <a:xfrm flipH="1">
          <a:off x="2878932" y="452437"/>
          <a:ext cx="8443912" cy="81915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1054895</xdr:colOff>
      <xdr:row>1</xdr:row>
      <xdr:rowOff>250031</xdr:rowOff>
    </xdr:from>
    <xdr:to>
      <xdr:col>8</xdr:col>
      <xdr:colOff>35719</xdr:colOff>
      <xdr:row>5</xdr:row>
      <xdr:rowOff>30957</xdr:rowOff>
    </xdr:to>
    <xdr:cxnSp macro="">
      <xdr:nvCxnSpPr>
        <xdr:cNvPr id="19" name="Conector de Seta Reta 18"/>
        <xdr:cNvCxnSpPr/>
      </xdr:nvCxnSpPr>
      <xdr:spPr>
        <a:xfrm flipH="1">
          <a:off x="1304926" y="428625"/>
          <a:ext cx="10113168" cy="8405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ag/OneDrive/&#193;rea%20de%20Trabalho/CLIENTES-JOBS/FELIPE-SMART%20PLANILHAS/ENVIAR/enviar%20finalizado/CONTROLE%20DE%20PATRIM&#212;NI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ag/OneDrive/&#193;rea%20de%20Trabalho/CLIENTES-JOBS/FELIPE-SMART%20PLANILHAS/ENVIAR/PLANEJAMENTO%20TRIBUT&#193;RIO/FINALIZAR/PLAN.TRIBUT&#193;R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STRUÇÕES"/>
      <sheetName val="CADASTRO"/>
      <sheetName val="INVENTÁRIO"/>
      <sheetName val="CÁLCULO_DEPRECIAÇÃO"/>
      <sheetName val="B_DADOS"/>
    </sheetNames>
    <sheetDataSet>
      <sheetData sheetId="0"/>
      <sheetData sheetId="1"/>
      <sheetData sheetId="2"/>
      <sheetData sheetId="3"/>
      <sheetData sheetId="4"/>
      <sheetData sheetId="5">
        <row r="6">
          <cell r="D6" t="str">
            <v>Automóvel</v>
          </cell>
          <cell r="F6" t="str">
            <v>Edificações</v>
          </cell>
          <cell r="J6" t="str">
            <v>Recursos Humanos</v>
          </cell>
          <cell r="L6" t="str">
            <v>Novo</v>
          </cell>
          <cell r="N6" t="str">
            <v>Entrada</v>
          </cell>
        </row>
        <row r="7">
          <cell r="D7" t="str">
            <v>Computador</v>
          </cell>
          <cell r="F7" t="str">
            <v>Máquinas e Equipamentos</v>
          </cell>
          <cell r="J7" t="str">
            <v>Financeiro</v>
          </cell>
          <cell r="L7" t="str">
            <v>Ótimo</v>
          </cell>
          <cell r="N7" t="str">
            <v>Saída</v>
          </cell>
        </row>
        <row r="8">
          <cell r="D8" t="str">
            <v>Sala comercial</v>
          </cell>
          <cell r="F8" t="str">
            <v>Instalações</v>
          </cell>
          <cell r="J8" t="str">
            <v>Tec. Informação</v>
          </cell>
          <cell r="L8" t="str">
            <v>Bom</v>
          </cell>
          <cell r="N8" t="str">
            <v>Perda</v>
          </cell>
        </row>
        <row r="9">
          <cell r="D9" t="str">
            <v>Moto</v>
          </cell>
          <cell r="F9" t="str">
            <v>Móveis e Utensílios</v>
          </cell>
          <cell r="J9" t="str">
            <v>Diretoria</v>
          </cell>
          <cell r="L9" t="str">
            <v>Regular</v>
          </cell>
        </row>
        <row r="10">
          <cell r="D10" t="str">
            <v>Calculadoras</v>
          </cell>
          <cell r="F10" t="str">
            <v>Veículos</v>
          </cell>
          <cell r="J10" t="str">
            <v>Almoxarifado</v>
          </cell>
          <cell r="L10" t="str">
            <v>Péssimo</v>
          </cell>
        </row>
        <row r="11">
          <cell r="D11" t="str">
            <v>Cadeiras</v>
          </cell>
          <cell r="F11" t="str">
            <v>Computadores e Periféricos</v>
          </cell>
          <cell r="J11" t="str">
            <v>Logística</v>
          </cell>
        </row>
        <row r="12">
          <cell r="D12" t="str">
            <v>Mesas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STRUÇÕES"/>
      <sheetName val="CADASTRO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RESULTADO"/>
      <sheetName val="COMPARATIVO"/>
      <sheetName val="CONSOLIDADO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autoPageBreaks="0"/>
  </sheetPr>
  <dimension ref="A1:U31"/>
  <sheetViews>
    <sheetView showGridLines="0" showRowColHeaders="0" workbookViewId="0">
      <pane ySplit="20" topLeftCell="A38" activePane="bottomLeft" state="frozen"/>
      <selection pane="bottomLeft" activeCell="A22" sqref="A22:XFD67"/>
    </sheetView>
  </sheetViews>
  <sheetFormatPr defaultRowHeight="15" x14ac:dyDescent="0.25"/>
  <sheetData>
    <row r="1" spans="1:21" ht="18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8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8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8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8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8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8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8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8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8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8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8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8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8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8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8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409.6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</sheetData>
  <sheetProtection algorithmName="SHA-512" hashValue="tikVzglfQugfE3yDri5yOJvhFg/gZ4MHMxQ1SmnaVi5VhJDRv9IfE/qLPpp5luu+nR2tH1V0tNWE19wO0nph8w==" saltValue="hcSZYDcJ/+0Dfj+b7Cc9jA==" spinCount="100000" sheet="1" objects="1" scenarios="1" select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B2:G25"/>
  <sheetViews>
    <sheetView showGridLines="0" tabSelected="1" zoomScale="80" zoomScaleNormal="80" workbookViewId="0">
      <pane ySplit="6" topLeftCell="A7" activePane="bottomLeft" state="frozen"/>
      <selection pane="bottomLeft" activeCell="K20" sqref="K20"/>
    </sheetView>
  </sheetViews>
  <sheetFormatPr defaultRowHeight="14.25" x14ac:dyDescent="0.2"/>
  <cols>
    <col min="1" max="1" width="3.7109375" style="5" customWidth="1"/>
    <col min="2" max="2" width="17.5703125" style="5" customWidth="1"/>
    <col min="3" max="3" width="24.140625" style="6" customWidth="1"/>
    <col min="4" max="4" width="24.85546875" style="6" customWidth="1"/>
    <col min="5" max="5" width="24.140625" style="6" customWidth="1"/>
    <col min="6" max="6" width="46.140625" style="5" customWidth="1"/>
    <col min="7" max="7" width="21.28515625" style="5" customWidth="1"/>
    <col min="8" max="16384" width="9.140625" style="5"/>
  </cols>
  <sheetData>
    <row r="2" spans="2:7" ht="51" customHeight="1" x14ac:dyDescent="0.2">
      <c r="B2" s="15"/>
      <c r="C2" s="15"/>
      <c r="D2" s="18"/>
      <c r="E2" s="18"/>
      <c r="F2" s="18"/>
      <c r="G2" s="15"/>
    </row>
    <row r="3" spans="2:7" ht="3" customHeight="1" x14ac:dyDescent="0.25">
      <c r="B3" s="15"/>
      <c r="C3" s="15"/>
      <c r="D3" s="16"/>
      <c r="E3" s="16"/>
      <c r="F3" s="17"/>
      <c r="G3" s="18"/>
    </row>
    <row r="4" spans="2:7" ht="22.5" customHeight="1" x14ac:dyDescent="0.2">
      <c r="B4" s="21"/>
      <c r="C4" s="19"/>
      <c r="D4" s="20"/>
      <c r="E4" s="20"/>
      <c r="F4" s="20"/>
      <c r="G4" s="19"/>
    </row>
    <row r="5" spans="2:7" ht="7.5" customHeight="1" thickBot="1" x14ac:dyDescent="0.25"/>
    <row r="6" spans="2:7" ht="43.5" customHeight="1" thickBot="1" x14ac:dyDescent="0.25">
      <c r="B6" s="22" t="s">
        <v>6</v>
      </c>
      <c r="C6" s="23" t="s">
        <v>7</v>
      </c>
      <c r="D6" s="23" t="s">
        <v>8</v>
      </c>
      <c r="E6" s="23" t="s">
        <v>9</v>
      </c>
      <c r="F6" s="24" t="s">
        <v>4</v>
      </c>
      <c r="G6" s="25"/>
    </row>
    <row r="7" spans="2:7" ht="15.95" customHeight="1" thickBot="1" x14ac:dyDescent="0.3">
      <c r="B7" s="7">
        <v>0</v>
      </c>
      <c r="C7" s="29">
        <v>-164250</v>
      </c>
      <c r="D7" s="8">
        <f>PV($G$8,B7,,-C7)</f>
        <v>-164250</v>
      </c>
      <c r="E7" s="8">
        <f>D7</f>
        <v>-164250</v>
      </c>
      <c r="F7" s="9" t="s">
        <v>0</v>
      </c>
      <c r="G7" s="4">
        <v>164250</v>
      </c>
    </row>
    <row r="8" spans="2:7" ht="15.95" customHeight="1" thickBot="1" x14ac:dyDescent="0.25">
      <c r="B8" s="7">
        <v>1</v>
      </c>
      <c r="C8" s="29">
        <v>33750</v>
      </c>
      <c r="D8" s="8">
        <f t="shared" ref="D8:D19" si="0">PV($G$8,B8,,-C8)</f>
        <v>30133.928571428569</v>
      </c>
      <c r="E8" s="8">
        <f>D8+E7</f>
        <v>-134116.07142857142</v>
      </c>
      <c r="F8" s="10" t="s">
        <v>2</v>
      </c>
      <c r="G8" s="28">
        <v>0.12</v>
      </c>
    </row>
    <row r="9" spans="2:7" ht="15.95" customHeight="1" thickBot="1" x14ac:dyDescent="0.3">
      <c r="B9" s="7">
        <v>2</v>
      </c>
      <c r="C9" s="29">
        <v>33750</v>
      </c>
      <c r="D9" s="8">
        <f t="shared" si="0"/>
        <v>26905.293367346934</v>
      </c>
      <c r="E9" s="8">
        <f t="shared" ref="E9:E19" si="1">D9+E8</f>
        <v>-107210.77806122448</v>
      </c>
      <c r="F9" s="9" t="s">
        <v>5</v>
      </c>
      <c r="G9" s="11">
        <f>IF(G11&lt;0,"PROJETO INVIÁVEL",MATCH(0,E7:E19,1)-1+(-INDEX(E7:E19,MATCH(0,E7:E19,1))/INDEX(D7:D19,MATCH(0,E7:E19,1)+1)))</f>
        <v>7.7499943221779954</v>
      </c>
    </row>
    <row r="10" spans="2:7" ht="15.95" customHeight="1" thickBot="1" x14ac:dyDescent="0.3">
      <c r="B10" s="7">
        <v>3</v>
      </c>
      <c r="C10" s="29">
        <v>33750</v>
      </c>
      <c r="D10" s="8">
        <f t="shared" si="0"/>
        <v>24022.583363702615</v>
      </c>
      <c r="E10" s="8">
        <f t="shared" si="1"/>
        <v>-83188.19469752186</v>
      </c>
      <c r="F10" s="27" t="s">
        <v>1</v>
      </c>
      <c r="G10" s="12">
        <f>IRR(C7:C19)</f>
        <v>0.17615848913933863</v>
      </c>
    </row>
    <row r="11" spans="2:7" ht="15.95" customHeight="1" thickBot="1" x14ac:dyDescent="0.3">
      <c r="B11" s="7">
        <v>4</v>
      </c>
      <c r="C11" s="29">
        <v>33750</v>
      </c>
      <c r="D11" s="8">
        <f t="shared" si="0"/>
        <v>21448.735146163053</v>
      </c>
      <c r="E11" s="8">
        <f t="shared" si="1"/>
        <v>-61739.459551358806</v>
      </c>
      <c r="F11" s="26" t="s">
        <v>3</v>
      </c>
      <c r="G11" s="13">
        <f>NPV(G8,C8:C19)+C7</f>
        <v>44810.130109109188</v>
      </c>
    </row>
    <row r="12" spans="2:7" ht="15.95" customHeight="1" thickBot="1" x14ac:dyDescent="0.25">
      <c r="B12" s="7">
        <v>5</v>
      </c>
      <c r="C12" s="29">
        <v>33750</v>
      </c>
      <c r="D12" s="8">
        <f t="shared" si="0"/>
        <v>19150.656380502725</v>
      </c>
      <c r="E12" s="8">
        <f t="shared" si="1"/>
        <v>-42588.803170856081</v>
      </c>
    </row>
    <row r="13" spans="2:7" ht="15.95" customHeight="1" thickBot="1" x14ac:dyDescent="0.25">
      <c r="B13" s="14">
        <v>6</v>
      </c>
      <c r="C13" s="29">
        <v>33750</v>
      </c>
      <c r="D13" s="8">
        <f t="shared" si="0"/>
        <v>17098.800339734571</v>
      </c>
      <c r="E13" s="8">
        <f t="shared" si="1"/>
        <v>-25490.00283112151</v>
      </c>
    </row>
    <row r="14" spans="2:7" ht="15.95" customHeight="1" thickBot="1" x14ac:dyDescent="0.25">
      <c r="B14" s="14">
        <v>7</v>
      </c>
      <c r="C14" s="29">
        <v>33750</v>
      </c>
      <c r="D14" s="8">
        <f t="shared" si="0"/>
        <v>15266.786017620154</v>
      </c>
      <c r="E14" s="8">
        <f t="shared" si="1"/>
        <v>-10223.216813501356</v>
      </c>
    </row>
    <row r="15" spans="2:7" ht="15.95" customHeight="1" thickBot="1" x14ac:dyDescent="0.25">
      <c r="B15" s="14">
        <v>8</v>
      </c>
      <c r="C15" s="29">
        <v>33750</v>
      </c>
      <c r="D15" s="8">
        <f t="shared" si="0"/>
        <v>13631.058944303708</v>
      </c>
      <c r="E15" s="8">
        <f t="shared" si="1"/>
        <v>3407.8421308023517</v>
      </c>
    </row>
    <row r="16" spans="2:7" ht="15.95" customHeight="1" thickBot="1" x14ac:dyDescent="0.25">
      <c r="B16" s="14">
        <v>9</v>
      </c>
      <c r="C16" s="29">
        <v>33750</v>
      </c>
      <c r="D16" s="8">
        <f t="shared" si="0"/>
        <v>12170.588343128311</v>
      </c>
      <c r="E16" s="8">
        <f t="shared" si="1"/>
        <v>15578.430473930663</v>
      </c>
    </row>
    <row r="17" spans="2:5" ht="15.95" customHeight="1" thickBot="1" x14ac:dyDescent="0.25">
      <c r="B17" s="14">
        <v>10</v>
      </c>
      <c r="C17" s="29">
        <v>33750</v>
      </c>
      <c r="D17" s="8">
        <f t="shared" si="0"/>
        <v>10866.596734935991</v>
      </c>
      <c r="E17" s="8">
        <f t="shared" si="1"/>
        <v>26445.027208866653</v>
      </c>
    </row>
    <row r="18" spans="2:5" ht="15.95" customHeight="1" thickBot="1" x14ac:dyDescent="0.25">
      <c r="B18" s="14">
        <v>11</v>
      </c>
      <c r="C18" s="29">
        <v>33750</v>
      </c>
      <c r="D18" s="8">
        <f t="shared" si="0"/>
        <v>9702.3185133357038</v>
      </c>
      <c r="E18" s="8">
        <f t="shared" si="1"/>
        <v>36147.345722202357</v>
      </c>
    </row>
    <row r="19" spans="2:5" ht="15.95" customHeight="1" thickBot="1" x14ac:dyDescent="0.25">
      <c r="B19" s="14">
        <v>12</v>
      </c>
      <c r="C19" s="29">
        <v>33750</v>
      </c>
      <c r="D19" s="8">
        <f t="shared" si="0"/>
        <v>8662.7843869068784</v>
      </c>
      <c r="E19" s="8">
        <f t="shared" si="1"/>
        <v>44810.130109109232</v>
      </c>
    </row>
    <row r="25" spans="2:5" x14ac:dyDescent="0.2">
      <c r="B25" s="6"/>
    </row>
  </sheetData>
  <sheetProtection algorithmName="SHA-512" hashValue="jznYnq8Ozn7bGnnE7zH/QxVk0lghp4lyoQv7BCtjKbzwzl0zNgeKib6Sjl7XNaBs471P3UWK8la9J6UG2A3Dqg==" saltValue="WyWTgSHeemuaGwOyOtDo+A==" spinCount="100000" sheet="1"/>
  <mergeCells count="1">
    <mergeCell ref="F6:G6"/>
  </mergeCells>
  <conditionalFormatting sqref="G11">
    <cfRule type="cellIs" dxfId="1" priority="5" operator="lessThan">
      <formula>0</formula>
    </cfRule>
  </conditionalFormatting>
  <conditionalFormatting sqref="G9">
    <cfRule type="containsText" dxfId="0" priority="3" operator="containsText" text="PROJETO INVIÁVEL">
      <formula>NOT(ISERROR(SEARCH("PROJETO INVIÁVEL",G9)))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APRESENTAÇÃO</vt:lpstr>
      <vt:lpstr>CÁLCULO - VPL-TIR-PAYBACK</vt:lpstr>
      <vt:lpstr>CÁLCULO_VPN</vt:lpstr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Fátima Oliveira</dc:creator>
  <cp:lastModifiedBy>Micro</cp:lastModifiedBy>
  <dcterms:created xsi:type="dcterms:W3CDTF">2020-11-08T12:39:57Z</dcterms:created>
  <dcterms:modified xsi:type="dcterms:W3CDTF">2024-12-18T20:38:43Z</dcterms:modified>
</cp:coreProperties>
</file>